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105" windowWidth="17400" windowHeight="852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C10" i="1" l="1"/>
  <c r="C12" i="1" s="1"/>
  <c r="D12" i="1" l="1"/>
  <c r="E12" i="1" s="1"/>
  <c r="F12" i="1" s="1"/>
  <c r="G12" i="1" s="1"/>
  <c r="H12" i="1" s="1"/>
  <c r="I12" i="1" s="1"/>
  <c r="J12" i="1" s="1"/>
  <c r="K12" i="1" s="1"/>
  <c r="L12" i="1" s="1"/>
  <c r="M12" i="1" s="1"/>
  <c r="N12" i="1" s="1"/>
  <c r="O12" i="1" s="1"/>
  <c r="P12" i="1" s="1"/>
  <c r="Q12" i="1" s="1"/>
  <c r="R12" i="1" s="1"/>
  <c r="S12" i="1" s="1"/>
  <c r="T12" i="1" s="1"/>
  <c r="U12" i="1" s="1"/>
  <c r="V12" i="1" s="1"/>
  <c r="W12" i="1" s="1"/>
  <c r="X12" i="1" s="1"/>
  <c r="Y12" i="1" s="1"/>
  <c r="Z12" i="1" s="1"/>
  <c r="AA12" i="1" s="1"/>
  <c r="AB12" i="1" s="1"/>
  <c r="AC12" i="1" s="1"/>
  <c r="AD12" i="1" s="1"/>
  <c r="AE12" i="1" s="1"/>
  <c r="AF12" i="1" s="1"/>
  <c r="AG12" i="1" s="1"/>
  <c r="D8" i="1"/>
  <c r="D10" i="1" s="1"/>
  <c r="E8" i="1" l="1"/>
  <c r="C4" i="1"/>
  <c r="C6" i="1" s="1"/>
  <c r="C7" i="1" s="1"/>
  <c r="C13" i="1" s="1"/>
  <c r="D2" i="1" s="1"/>
  <c r="D4" i="1" s="1"/>
  <c r="F8" i="1" l="1"/>
  <c r="E10" i="1"/>
  <c r="D6" i="1"/>
  <c r="D7" i="1" s="1"/>
  <c r="G8" i="1" l="1"/>
  <c r="F10" i="1"/>
  <c r="D13" i="1"/>
  <c r="E2" i="1" s="1"/>
  <c r="E4" i="1" s="1"/>
  <c r="E6" i="1" s="1"/>
  <c r="E7" i="1" s="1"/>
  <c r="H8" i="1" l="1"/>
  <c r="G10" i="1"/>
  <c r="E13" i="1"/>
  <c r="F2" i="1" s="1"/>
  <c r="F4" i="1" s="1"/>
  <c r="F6" i="1" s="1"/>
  <c r="F7" i="1" s="1"/>
  <c r="I8" i="1" l="1"/>
  <c r="H10" i="1"/>
  <c r="F13" i="1"/>
  <c r="G2" i="1" s="1"/>
  <c r="G4" i="1" s="1"/>
  <c r="G6" i="1" s="1"/>
  <c r="G7" i="1" s="1"/>
  <c r="J8" i="1" l="1"/>
  <c r="I10" i="1"/>
  <c r="G13" i="1"/>
  <c r="H2" i="1" s="1"/>
  <c r="H4" i="1" s="1"/>
  <c r="H6" i="1" s="1"/>
  <c r="H7" i="1" s="1"/>
  <c r="K8" i="1" l="1"/>
  <c r="J10" i="1"/>
  <c r="H13" i="1"/>
  <c r="I2" i="1" s="1"/>
  <c r="I4" i="1" s="1"/>
  <c r="I6" i="1" s="1"/>
  <c r="I7" i="1" s="1"/>
  <c r="L8" i="1" l="1"/>
  <c r="K10" i="1"/>
  <c r="I13" i="1"/>
  <c r="J2" i="1" s="1"/>
  <c r="J4" i="1" s="1"/>
  <c r="J6" i="1" s="1"/>
  <c r="J7" i="1" s="1"/>
  <c r="M8" i="1" l="1"/>
  <c r="L10" i="1"/>
  <c r="J13" i="1"/>
  <c r="K2" i="1" s="1"/>
  <c r="K4" i="1" s="1"/>
  <c r="K6" i="1" s="1"/>
  <c r="K7" i="1" s="1"/>
  <c r="N8" i="1" l="1"/>
  <c r="M10" i="1"/>
  <c r="K13" i="1"/>
  <c r="L2" i="1" s="1"/>
  <c r="L4" i="1" s="1"/>
  <c r="L6" i="1" s="1"/>
  <c r="L7" i="1" s="1"/>
  <c r="O8" i="1" l="1"/>
  <c r="N10" i="1"/>
  <c r="L13" i="1"/>
  <c r="M2" i="1" s="1"/>
  <c r="M4" i="1" s="1"/>
  <c r="M6" i="1" s="1"/>
  <c r="M7" i="1" s="1"/>
  <c r="P8" i="1" l="1"/>
  <c r="O10" i="1"/>
  <c r="M13" i="1"/>
  <c r="N2" i="1" s="1"/>
  <c r="N4" i="1" s="1"/>
  <c r="N6" i="1" s="1"/>
  <c r="N7" i="1" s="1"/>
  <c r="Q8" i="1" l="1"/>
  <c r="P10" i="1"/>
  <c r="N13" i="1"/>
  <c r="O2" i="1" s="1"/>
  <c r="O4" i="1" s="1"/>
  <c r="O6" i="1" s="1"/>
  <c r="O7" i="1" s="1"/>
  <c r="R8" i="1" l="1"/>
  <c r="Q10" i="1"/>
  <c r="O13" i="1"/>
  <c r="P2" i="1" s="1"/>
  <c r="P4" i="1" s="1"/>
  <c r="P6" i="1" s="1"/>
  <c r="P7" i="1" s="1"/>
  <c r="S8" i="1" l="1"/>
  <c r="R10" i="1"/>
  <c r="P13" i="1"/>
  <c r="Q2" i="1" s="1"/>
  <c r="Q4" i="1" s="1"/>
  <c r="Q6" i="1" s="1"/>
  <c r="Q7" i="1" s="1"/>
  <c r="T8" i="1" l="1"/>
  <c r="S10" i="1"/>
  <c r="Q13" i="1"/>
  <c r="R2" i="1" s="1"/>
  <c r="R4" i="1" s="1"/>
  <c r="R6" i="1" s="1"/>
  <c r="R7" i="1" s="1"/>
  <c r="U8" i="1" l="1"/>
  <c r="T10" i="1"/>
  <c r="R13" i="1"/>
  <c r="S2" i="1" s="1"/>
  <c r="S4" i="1" s="1"/>
  <c r="S6" i="1" s="1"/>
  <c r="S7" i="1" s="1"/>
  <c r="V8" i="1" l="1"/>
  <c r="U10" i="1"/>
  <c r="S13" i="1"/>
  <c r="T2" i="1" s="1"/>
  <c r="T4" i="1" s="1"/>
  <c r="T6" i="1" s="1"/>
  <c r="T7" i="1" s="1"/>
  <c r="T13" i="1" s="1"/>
  <c r="U2" i="1" s="1"/>
  <c r="U4" i="1" s="1"/>
  <c r="W8" i="1" l="1"/>
  <c r="V10" i="1"/>
  <c r="U6" i="1"/>
  <c r="U7" i="1" s="1"/>
  <c r="U13" i="1" s="1"/>
  <c r="V2" i="1" s="1"/>
  <c r="V4" i="1" s="1"/>
  <c r="X8" i="1" l="1"/>
  <c r="W10" i="1"/>
  <c r="V6" i="1"/>
  <c r="V7" i="1" s="1"/>
  <c r="V13" i="1" s="1"/>
  <c r="W2" i="1" s="1"/>
  <c r="W4" i="1" s="1"/>
  <c r="Y8" i="1" l="1"/>
  <c r="X10" i="1"/>
  <c r="W6" i="1"/>
  <c r="W7" i="1" s="1"/>
  <c r="W13" i="1" s="1"/>
  <c r="X2" i="1" s="1"/>
  <c r="X4" i="1" s="1"/>
  <c r="Z8" i="1" l="1"/>
  <c r="Y10" i="1"/>
  <c r="X6" i="1"/>
  <c r="X7" i="1" s="1"/>
  <c r="X13" i="1" s="1"/>
  <c r="Y2" i="1" s="1"/>
  <c r="Y4" i="1" s="1"/>
  <c r="Y6" i="1" s="1"/>
  <c r="Y7" i="1" s="1"/>
  <c r="Y13" i="1" s="1"/>
  <c r="Z2" i="1" s="1"/>
  <c r="Z4" i="1" s="1"/>
  <c r="Z6" i="1" s="1"/>
  <c r="Z7" i="1" s="1"/>
  <c r="Z13" i="1" l="1"/>
  <c r="AA2" i="1" s="1"/>
  <c r="AA4" i="1" s="1"/>
  <c r="AA6" i="1" s="1"/>
  <c r="AA7" i="1" s="1"/>
  <c r="AA8" i="1"/>
  <c r="Z10" i="1"/>
  <c r="AB8" i="1" l="1"/>
  <c r="AA10" i="1"/>
  <c r="AA13" i="1"/>
  <c r="AB2" i="1" s="1"/>
  <c r="AB4" i="1" s="1"/>
  <c r="AB6" i="1" s="1"/>
  <c r="AB7" i="1" s="1"/>
  <c r="AB13" i="1" l="1"/>
  <c r="AC2" i="1" s="1"/>
  <c r="AC4" i="1" s="1"/>
  <c r="AC6" i="1" s="1"/>
  <c r="AC7" i="1" s="1"/>
  <c r="AC8" i="1"/>
  <c r="AB10" i="1"/>
  <c r="AD8" i="1" l="1"/>
  <c r="AC10" i="1"/>
  <c r="AC13" i="1"/>
  <c r="AD2" i="1" s="1"/>
  <c r="AD4" i="1" s="1"/>
  <c r="AD6" i="1" s="1"/>
  <c r="AD7" i="1" s="1"/>
  <c r="AD13" i="1" l="1"/>
  <c r="AE2" i="1" s="1"/>
  <c r="AE4" i="1" s="1"/>
  <c r="AE6" i="1" s="1"/>
  <c r="AE7" i="1" s="1"/>
  <c r="AE8" i="1"/>
  <c r="AD10" i="1"/>
  <c r="AF8" i="1" l="1"/>
  <c r="AE10" i="1"/>
  <c r="AE13" i="1"/>
  <c r="AF2" i="1" s="1"/>
  <c r="AF4" i="1" s="1"/>
  <c r="AF6" i="1" s="1"/>
  <c r="AF7" i="1" s="1"/>
  <c r="AF13" i="1" l="1"/>
  <c r="AG2" i="1" s="1"/>
  <c r="AG4" i="1" s="1"/>
  <c r="AG6" i="1" s="1"/>
  <c r="AG7" i="1" s="1"/>
  <c r="AG8" i="1"/>
  <c r="AG10" i="1" s="1"/>
  <c r="AF10" i="1"/>
  <c r="AG13" i="1" l="1"/>
</calcChain>
</file>

<file path=xl/sharedStrings.xml><?xml version="1.0" encoding="utf-8"?>
<sst xmlns="http://schemas.openxmlformats.org/spreadsheetml/2006/main" count="12" uniqueCount="12">
  <si>
    <t>Year</t>
  </si>
  <si>
    <t>Value</t>
  </si>
  <si>
    <t>Taxes ($)</t>
  </si>
  <si>
    <t>Income taxe rate</t>
  </si>
  <si>
    <t>Premium</t>
  </si>
  <si>
    <t>GIC interest rate</t>
  </si>
  <si>
    <t>Value GIC after tax</t>
  </si>
  <si>
    <t>Annuity income after tax</t>
  </si>
  <si>
    <t>GIC capital erosion assuming you take out of your GIC, the same income as annuity pays</t>
  </si>
  <si>
    <t>Annuity/GIC income accumulation</t>
  </si>
  <si>
    <t>Annuity Income from illustration</t>
  </si>
  <si>
    <t>Taxable Portion of annuity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</si>
</sst>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$&quot;_);[Red]\(#,##0.00\ &quot;$&quot;\)"/>
    <numFmt numFmtId="165" formatCode="0_ ;[Red]\-0\ "/>
  </numFmts>
  <fonts count="6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DC6D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40" fontId="1" fillId="0" borderId="0" xfId="0" applyNumberFormat="1" applyFont="1"/>
    <xf numFmtId="40" fontId="1" fillId="0" borderId="0" xfId="0" applyNumberFormat="1" applyFont="1" applyAlignment="1">
      <alignment horizontal="right" vertical="center"/>
    </xf>
    <xf numFmtId="165" fontId="0" fillId="0" borderId="0" xfId="0" applyNumberFormat="1" applyFont="1"/>
    <xf numFmtId="0" fontId="0" fillId="0" borderId="1" xfId="0" applyNumberFormat="1" applyFont="1" applyBorder="1" applyProtection="1"/>
    <xf numFmtId="0" fontId="0" fillId="2" borderId="4" xfId="0" applyNumberFormat="1" applyFont="1" applyFill="1" applyBorder="1" applyAlignment="1" applyProtection="1">
      <alignment horizontal="center" vertical="center"/>
    </xf>
    <xf numFmtId="0" fontId="0" fillId="0" borderId="1" xfId="0" applyNumberFormat="1" applyFont="1" applyBorder="1" applyAlignment="1" applyProtection="1">
      <alignment horizontal="center" vertical="center"/>
    </xf>
    <xf numFmtId="40" fontId="0" fillId="0" borderId="0" xfId="0" applyNumberFormat="1" applyFont="1"/>
    <xf numFmtId="40" fontId="3" fillId="3" borderId="6" xfId="0" applyNumberFormat="1" applyFont="1" applyFill="1" applyBorder="1" applyProtection="1"/>
    <xf numFmtId="164" fontId="3" fillId="3" borderId="8" xfId="0" applyNumberFormat="1" applyFont="1" applyFill="1" applyBorder="1" applyAlignment="1" applyProtection="1">
      <alignment horizontal="right" vertical="center"/>
      <protection locked="0"/>
    </xf>
    <xf numFmtId="164" fontId="0" fillId="0" borderId="9" xfId="0" applyNumberFormat="1" applyFont="1" applyBorder="1" applyAlignment="1" applyProtection="1">
      <alignment horizontal="right" vertical="center"/>
    </xf>
    <xf numFmtId="164" fontId="0" fillId="0" borderId="4" xfId="0" applyNumberFormat="1" applyFont="1" applyBorder="1" applyAlignment="1" applyProtection="1">
      <alignment horizontal="right" vertical="center"/>
    </xf>
    <xf numFmtId="10" fontId="0" fillId="0" borderId="0" xfId="0" applyNumberFormat="1" applyFont="1"/>
    <xf numFmtId="10" fontId="2" fillId="3" borderId="6" xfId="0" applyNumberFormat="1" applyFont="1" applyFill="1" applyBorder="1" applyProtection="1"/>
    <xf numFmtId="10" fontId="3" fillId="3" borderId="7" xfId="0" applyNumberFormat="1" applyFont="1" applyFill="1" applyBorder="1" applyAlignment="1" applyProtection="1">
      <alignment horizontal="right" vertical="center"/>
      <protection locked="0"/>
    </xf>
    <xf numFmtId="40" fontId="0" fillId="0" borderId="6" xfId="0" applyNumberFormat="1" applyFont="1" applyBorder="1" applyProtection="1"/>
    <xf numFmtId="164" fontId="3" fillId="2" borderId="7" xfId="0" applyNumberFormat="1" applyFont="1" applyFill="1" applyBorder="1" applyAlignment="1" applyProtection="1">
      <alignment horizontal="right" vertical="center"/>
      <protection locked="0"/>
    </xf>
    <xf numFmtId="164" fontId="0" fillId="0" borderId="11" xfId="0" applyNumberFormat="1" applyFont="1" applyBorder="1" applyAlignment="1" applyProtection="1">
      <alignment horizontal="right" vertical="center"/>
    </xf>
    <xf numFmtId="164" fontId="0" fillId="0" borderId="10" xfId="0" applyNumberFormat="1" applyFont="1" applyBorder="1" applyAlignment="1" applyProtection="1">
      <alignment horizontal="right" vertical="center"/>
    </xf>
    <xf numFmtId="40" fontId="2" fillId="3" borderId="6" xfId="0" applyNumberFormat="1" applyFont="1" applyFill="1" applyBorder="1" applyProtection="1"/>
    <xf numFmtId="9" fontId="3" fillId="3" borderId="7" xfId="0" applyNumberFormat="1" applyFont="1" applyFill="1" applyBorder="1" applyAlignment="1" applyProtection="1">
      <alignment horizontal="right" vertical="center"/>
      <protection locked="0"/>
    </xf>
    <xf numFmtId="40" fontId="0" fillId="0" borderId="1" xfId="0" applyNumberFormat="1" applyFont="1" applyBorder="1" applyProtection="1"/>
    <xf numFmtId="164" fontId="0" fillId="2" borderId="5" xfId="0" applyNumberFormat="1" applyFont="1" applyFill="1" applyBorder="1" applyAlignment="1" applyProtection="1">
      <alignment horizontal="right" vertical="center"/>
    </xf>
    <xf numFmtId="164" fontId="0" fillId="0" borderId="5" xfId="0" applyNumberFormat="1" applyFont="1" applyBorder="1" applyAlignment="1" applyProtection="1">
      <alignment horizontal="right" vertical="center"/>
    </xf>
    <xf numFmtId="164" fontId="0" fillId="2" borderId="4" xfId="0" applyNumberFormat="1" applyFont="1" applyFill="1" applyBorder="1" applyAlignment="1" applyProtection="1">
      <alignment horizontal="right" vertical="center"/>
    </xf>
    <xf numFmtId="164" fontId="0" fillId="0" borderId="1" xfId="0" applyNumberFormat="1" applyFont="1" applyBorder="1" applyAlignment="1" applyProtection="1">
      <alignment horizontal="right" vertical="center"/>
    </xf>
    <xf numFmtId="164" fontId="3" fillId="3" borderId="7" xfId="0" applyNumberFormat="1" applyFont="1" applyFill="1" applyBorder="1" applyAlignment="1" applyProtection="1">
      <alignment horizontal="right" vertical="center"/>
      <protection locked="0"/>
    </xf>
    <xf numFmtId="164" fontId="0" fillId="0" borderId="2" xfId="0" applyNumberFormat="1" applyFont="1" applyBorder="1" applyAlignment="1" applyProtection="1">
      <alignment horizontal="right" vertical="center"/>
    </xf>
    <xf numFmtId="164" fontId="4" fillId="0" borderId="2" xfId="0" applyNumberFormat="1" applyFont="1" applyFill="1" applyBorder="1" applyAlignment="1" applyProtection="1">
      <alignment horizontal="right" vertical="center"/>
    </xf>
    <xf numFmtId="164" fontId="4" fillId="0" borderId="1" xfId="0" applyNumberFormat="1" applyFont="1" applyFill="1" applyBorder="1" applyAlignment="1" applyProtection="1">
      <alignment horizontal="right" vertical="center"/>
    </xf>
    <xf numFmtId="40" fontId="0" fillId="0" borderId="1" xfId="0" applyNumberFormat="1" applyFont="1" applyBorder="1" applyAlignment="1" applyProtection="1">
      <alignment wrapText="1"/>
    </xf>
    <xf numFmtId="164" fontId="4" fillId="2" borderId="5" xfId="0" applyNumberFormat="1" applyFont="1" applyFill="1" applyBorder="1" applyAlignment="1" applyProtection="1">
      <alignment horizontal="right" vertical="center"/>
    </xf>
    <xf numFmtId="40" fontId="0" fillId="0" borderId="0" xfId="0" applyNumberFormat="1" applyFont="1" applyBorder="1"/>
    <xf numFmtId="40" fontId="0" fillId="0" borderId="3" xfId="0" applyNumberFormat="1" applyFont="1" applyBorder="1" applyProtection="1"/>
    <xf numFmtId="164" fontId="5" fillId="0" borderId="3" xfId="0" applyNumberFormat="1" applyFont="1" applyFill="1" applyBorder="1" applyAlignment="1" applyProtection="1">
      <alignment horizontal="right" vertical="center"/>
    </xf>
    <xf numFmtId="164" fontId="0" fillId="0" borderId="3" xfId="0" applyNumberFormat="1" applyFont="1" applyBorder="1" applyAlignment="1" applyProtection="1">
      <alignment horizontal="right" vertical="center"/>
    </xf>
    <xf numFmtId="164" fontId="4" fillId="2" borderId="1" xfId="0" applyNumberFormat="1" applyFont="1" applyFill="1" applyBorder="1" applyAlignment="1" applyProtection="1">
      <alignment horizontal="right" vertical="center"/>
    </xf>
    <xf numFmtId="40" fontId="2" fillId="0" borderId="1" xfId="0" applyNumberFormat="1" applyFont="1" applyBorder="1" applyAlignment="1" applyProtection="1">
      <alignment wrapText="1"/>
    </xf>
    <xf numFmtId="164" fontId="0" fillId="2" borderId="1" xfId="0" applyNumberFormat="1" applyFont="1" applyFill="1" applyBorder="1" applyAlignment="1" applyProtection="1">
      <alignment horizontal="right" vertical="center"/>
    </xf>
    <xf numFmtId="40" fontId="0" fillId="0" borderId="1" xfId="0" applyNumberFormat="1" applyFont="1" applyBorder="1" applyAlignment="1" applyProtection="1">
      <alignment vertical="center" wrapText="1"/>
    </xf>
    <xf numFmtId="40" fontId="2" fillId="3" borderId="6" xfId="0" applyNumberFormat="1" applyFont="1" applyFill="1" applyBorder="1" applyAlignment="1" applyProtection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DC6D"/>
      <color rgb="FFC0FF81"/>
      <color rgb="FFB8FF71"/>
      <color rgb="FFDCFFB9"/>
      <color rgb="FFB0FF6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CA" baseline="0">
                <a:solidFill>
                  <a:srgbClr val="00B050"/>
                </a:solidFill>
              </a:rPr>
              <a:t>Annuity </a:t>
            </a:r>
            <a:r>
              <a:rPr lang="fr-CA" baseline="0"/>
              <a:t>vs </a:t>
            </a:r>
            <a:r>
              <a:rPr lang="fr-CA" baseline="0">
                <a:solidFill>
                  <a:srgbClr val="FF0000"/>
                </a:solidFill>
              </a:rPr>
              <a:t>GIC</a:t>
            </a:r>
            <a:endParaRPr lang="fr-CA">
              <a:solidFill>
                <a:srgbClr val="FF0000"/>
              </a:solidFill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9"/>
          <c:order val="0"/>
          <c:tx>
            <c:strRef>
              <c:f>Sheet1!$B$12</c:f>
              <c:strCache>
                <c:ptCount val="1"/>
                <c:pt idx="0">
                  <c:v>Annuity/GIC income accumulation</c:v>
                </c:pt>
              </c:strCache>
            </c:strRef>
          </c:tx>
          <c:spPr>
            <a:ln w="9525">
              <a:solidFill>
                <a:srgbClr val="00B050"/>
              </a:solidFill>
            </a:ln>
          </c:spPr>
          <c:marker>
            <c:spPr>
              <a:solidFill>
                <a:srgbClr val="00B050"/>
              </a:solidFill>
            </c:spPr>
          </c:marker>
          <c:dPt>
            <c:idx val="0"/>
            <c:marker>
              <c:symbol val="diamond"/>
              <c:size val="6"/>
            </c:marker>
            <c:bubble3D val="0"/>
          </c:dPt>
          <c:dPt>
            <c:idx val="4"/>
            <c:marker>
              <c:symbol val="diamond"/>
              <c:size val="6"/>
            </c:marker>
            <c:bubble3D val="0"/>
          </c:dPt>
          <c:dPt>
            <c:idx val="5"/>
            <c:marker>
              <c:symbol val="diamond"/>
              <c:size val="3"/>
            </c:marker>
            <c:bubble3D val="0"/>
          </c:dPt>
          <c:dPt>
            <c:idx val="9"/>
            <c:marker>
              <c:symbol val="diamond"/>
              <c:size val="6"/>
            </c:marker>
            <c:bubble3D val="0"/>
          </c:dPt>
          <c:dPt>
            <c:idx val="14"/>
            <c:marker>
              <c:symbol val="diamond"/>
              <c:size val="6"/>
            </c:marker>
            <c:bubble3D val="0"/>
          </c:dPt>
          <c:dPt>
            <c:idx val="15"/>
            <c:marker>
              <c:symbol val="diamond"/>
              <c:size val="3"/>
            </c:marker>
            <c:bubble3D val="0"/>
          </c:dPt>
          <c:dPt>
            <c:idx val="19"/>
            <c:marker>
              <c:symbol val="diamond"/>
              <c:size val="6"/>
            </c:marker>
            <c:bubble3D val="0"/>
          </c:dPt>
          <c:dPt>
            <c:idx val="21"/>
            <c:marker>
              <c:symbol val="diamond"/>
              <c:size val="3"/>
            </c:marker>
            <c:bubble3D val="0"/>
          </c:dPt>
          <c:dPt>
            <c:idx val="24"/>
            <c:marker>
              <c:symbol val="diamond"/>
              <c:size val="6"/>
            </c:marker>
            <c:bubble3D val="0"/>
          </c:dPt>
          <c:dPt>
            <c:idx val="25"/>
            <c:marker>
              <c:symbol val="diamond"/>
              <c:size val="3"/>
            </c:marker>
            <c:bubble3D val="0"/>
          </c:dPt>
          <c:dPt>
            <c:idx val="29"/>
            <c:marker>
              <c:symbol val="diamond"/>
              <c:size val="6"/>
            </c:marker>
            <c:bubble3D val="0"/>
          </c:dPt>
          <c:dPt>
            <c:idx val="30"/>
            <c:marker>
              <c:symbol val="diamond"/>
              <c:size val="3"/>
            </c:marker>
            <c:bubble3D val="0"/>
          </c:dPt>
          <c:dLbls>
            <c:dLbl>
              <c:idx val="4"/>
              <c:layout>
                <c:manualLayout>
                  <c:x val="-3.6729906282962403E-2"/>
                  <c:y val="-2.6598824206306344E-2"/>
                </c:manualLayout>
              </c:layout>
              <c:tx>
                <c:rich>
                  <a:bodyPr/>
                  <a:lstStyle/>
                  <a:p>
                    <a:r>
                      <a:rPr lang="en-US" sz="600"/>
                      <a:t>34 261,75 $ 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3.8478949439293947E-2"/>
                  <c:y val="-2.65988242063062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-3.8478949439293947E-2"/>
                  <c:y val="-3.41984882652510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layout>
                <c:manualLayout>
                  <c:x val="-4.0227992595625491E-2"/>
                  <c:y val="-2.2798992176834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layout>
                <c:manualLayout>
                  <c:x val="-4.1977035751957034E-2"/>
                  <c:y val="-3.41984882652510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9"/>
              <c:layout>
                <c:manualLayout>
                  <c:x val="-3.1482776813967779E-2"/>
                  <c:y val="-3.41984882652510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60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val>
            <c:numRef>
              <c:f>Sheet1!$C$12:$AG$12</c:f>
              <c:numCache>
                <c:formatCode>#,##0.00\ "$"_);[Red]\(#,##0.00\ "$"\)</c:formatCode>
                <c:ptCount val="31"/>
                <c:pt idx="0">
                  <c:v>6852.35</c:v>
                </c:pt>
                <c:pt idx="1">
                  <c:v>13704.7</c:v>
                </c:pt>
                <c:pt idx="2">
                  <c:v>20557.050000000003</c:v>
                </c:pt>
                <c:pt idx="3">
                  <c:v>27409.4</c:v>
                </c:pt>
                <c:pt idx="4">
                  <c:v>34261.75</c:v>
                </c:pt>
                <c:pt idx="5">
                  <c:v>41114.1</c:v>
                </c:pt>
                <c:pt idx="6">
                  <c:v>47966.45</c:v>
                </c:pt>
                <c:pt idx="7">
                  <c:v>54818.799999999996</c:v>
                </c:pt>
                <c:pt idx="8">
                  <c:v>61671.149999999994</c:v>
                </c:pt>
                <c:pt idx="9">
                  <c:v>68523.5</c:v>
                </c:pt>
                <c:pt idx="10">
                  <c:v>75375.850000000006</c:v>
                </c:pt>
                <c:pt idx="11">
                  <c:v>82228.200000000012</c:v>
                </c:pt>
                <c:pt idx="12">
                  <c:v>89080.550000000017</c:v>
                </c:pt>
                <c:pt idx="13">
                  <c:v>95932.900000000023</c:v>
                </c:pt>
                <c:pt idx="14">
                  <c:v>102785.25000000003</c:v>
                </c:pt>
                <c:pt idx="15">
                  <c:v>109637.60000000003</c:v>
                </c:pt>
                <c:pt idx="16">
                  <c:v>116489.95000000004</c:v>
                </c:pt>
                <c:pt idx="17">
                  <c:v>123342.30000000005</c:v>
                </c:pt>
                <c:pt idx="18">
                  <c:v>130194.65000000005</c:v>
                </c:pt>
                <c:pt idx="19">
                  <c:v>137047.00000000006</c:v>
                </c:pt>
                <c:pt idx="20">
                  <c:v>143899.35000000006</c:v>
                </c:pt>
                <c:pt idx="21">
                  <c:v>150751.70000000007</c:v>
                </c:pt>
                <c:pt idx="22">
                  <c:v>157604.05000000008</c:v>
                </c:pt>
                <c:pt idx="23">
                  <c:v>164456.40000000008</c:v>
                </c:pt>
                <c:pt idx="24">
                  <c:v>171308.75000000009</c:v>
                </c:pt>
                <c:pt idx="25">
                  <c:v>178161.10000000009</c:v>
                </c:pt>
                <c:pt idx="26">
                  <c:v>185013.4500000001</c:v>
                </c:pt>
                <c:pt idx="27">
                  <c:v>191865.8000000001</c:v>
                </c:pt>
                <c:pt idx="28">
                  <c:v>198718.15000000011</c:v>
                </c:pt>
                <c:pt idx="29">
                  <c:v>205570.50000000012</c:v>
                </c:pt>
                <c:pt idx="30">
                  <c:v>212422.85000000012</c:v>
                </c:pt>
              </c:numCache>
            </c:numRef>
          </c:val>
          <c:smooth val="0"/>
        </c:ser>
        <c:ser>
          <c:idx val="10"/>
          <c:order val="1"/>
          <c:tx>
            <c:strRef>
              <c:f>Sheet1!$B$13</c:f>
              <c:strCache>
                <c:ptCount val="1"/>
                <c:pt idx="0">
                  <c:v>GIC capital erosion assuming you take out of your GIC, the same income as annuity pays</c:v>
                </c:pt>
              </c:strCache>
            </c:strRef>
          </c:tx>
          <c:spPr>
            <a:ln w="9525"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</c:spPr>
          </c:marker>
          <c:val>
            <c:numRef>
              <c:f>Sheet1!$C$13:$AG$13</c:f>
              <c:numCache>
                <c:formatCode>#,##0.00\ "$"_);[Red]\(#,##0.00\ "$"\)</c:formatCode>
                <c:ptCount val="31"/>
                <c:pt idx="0">
                  <c:v>93696</c:v>
                </c:pt>
                <c:pt idx="1">
                  <c:v>87330.536000000007</c:v>
                </c:pt>
                <c:pt idx="2">
                  <c:v>81754.481452000007</c:v>
                </c:pt>
                <c:pt idx="3">
                  <c:v>76601.097969752009</c:v>
                </c:pt>
                <c:pt idx="4">
                  <c:v>71811.633653768949</c:v>
                </c:pt>
                <c:pt idx="5">
                  <c:v>67333.28736626594</c:v>
                </c:pt>
                <c:pt idx="6">
                  <c:v>63117.951941431034</c:v>
                </c:pt>
                <c:pt idx="7">
                  <c:v>58710.818754766151</c:v>
                </c:pt>
                <c:pt idx="8">
                  <c:v>54103.161008108007</c:v>
                </c:pt>
                <c:pt idx="9">
                  <c:v>49285.854833976926</c:v>
                </c:pt>
                <c:pt idx="10">
                  <c:v>44249.361228922877</c:v>
                </c:pt>
                <c:pt idx="11">
                  <c:v>38983.707164838866</c:v>
                </c:pt>
                <c:pt idx="12">
                  <c:v>33731.859937410489</c:v>
                </c:pt>
                <c:pt idx="13">
                  <c:v>28206.916654155837</c:v>
                </c:pt>
                <c:pt idx="14">
                  <c:v>22394.67632017194</c:v>
                </c:pt>
                <c:pt idx="15">
                  <c:v>16280.199488820883</c:v>
                </c:pt>
                <c:pt idx="16">
                  <c:v>9953.5911589169045</c:v>
                </c:pt>
                <c:pt idx="17">
                  <c:v>3256.876241713544</c:v>
                </c:pt>
                <c:pt idx="18">
                  <c:v>-3831.5964981462139</c:v>
                </c:pt>
                <c:pt idx="19">
                  <c:v>-11334.744893287767</c:v>
                </c:pt>
                <c:pt idx="20">
                  <c:v>-19276.827469545104</c:v>
                </c:pt>
                <c:pt idx="21">
                  <c:v>-27683.521876513492</c:v>
                </c:pt>
                <c:pt idx="22">
                  <c:v>-36582.007906289531</c:v>
                </c:pt>
                <c:pt idx="23">
                  <c:v>-46001.055368807472</c:v>
                </c:pt>
                <c:pt idx="24">
                  <c:v>-55971.11710788271</c:v>
                </c:pt>
                <c:pt idx="25">
                  <c:v>-65432.990675090135</c:v>
                </c:pt>
                <c:pt idx="26">
                  <c:v>-75263.877311418648</c:v>
                </c:pt>
                <c:pt idx="27">
                  <c:v>-85478.168526563983</c:v>
                </c:pt>
                <c:pt idx="28">
                  <c:v>-96090.817099099979</c:v>
                </c:pt>
                <c:pt idx="29">
                  <c:v>-107117.35896596489</c:v>
                </c:pt>
                <c:pt idx="30">
                  <c:v>-118573.93596563752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130560"/>
        <c:axId val="118149120"/>
      </c:lineChart>
      <c:catAx>
        <c:axId val="118130560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minorGridlines>
          <c:spPr>
            <a:ln>
              <a:solidFill>
                <a:schemeClr val="tx1">
                  <a:tint val="75000"/>
                  <a:shade val="95000"/>
                  <a:satMod val="105000"/>
                  <a:alpha val="58000"/>
                </a:schemeClr>
              </a:solidFill>
            </a:ln>
          </c:spPr>
        </c:minorGridlines>
        <c:numFmt formatCode="General" sourceLinked="0"/>
        <c:majorTickMark val="out"/>
        <c:minorTickMark val="none"/>
        <c:tickLblPos val="low"/>
        <c:crossAx val="118149120"/>
        <c:crosses val="autoZero"/>
        <c:auto val="1"/>
        <c:lblAlgn val="ctr"/>
        <c:lblOffset val="100"/>
        <c:noMultiLvlLbl val="0"/>
      </c:catAx>
      <c:valAx>
        <c:axId val="118149120"/>
        <c:scaling>
          <c:orientation val="minMax"/>
          <c:min val="0"/>
        </c:scaling>
        <c:delete val="0"/>
        <c:axPos val="l"/>
        <c:majorGridlines/>
        <c:numFmt formatCode="#,##0.00\ &quot;$&quot;_);[Red]\(#,##0.00\ &quot;$&quot;\)" sourceLinked="1"/>
        <c:majorTickMark val="none"/>
        <c:minorTickMark val="none"/>
        <c:tickLblPos val="nextTo"/>
        <c:spPr>
          <a:ln w="9525">
            <a:noFill/>
          </a:ln>
        </c:spPr>
        <c:crossAx val="11813056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beve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571501</xdr:colOff>
      <xdr:row>13</xdr:row>
      <xdr:rowOff>51028</xdr:rowOff>
    </xdr:from>
    <xdr:to>
      <xdr:col>11</xdr:col>
      <xdr:colOff>161584</xdr:colOff>
      <xdr:row>35</xdr:row>
      <xdr:rowOff>144574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G13"/>
  <sheetViews>
    <sheetView showGridLines="0" tabSelected="1" topLeftCell="B1" zoomScale="112" zoomScaleNormal="112" workbookViewId="0">
      <selection activeCell="D9" sqref="D9"/>
    </sheetView>
  </sheetViews>
  <sheetFormatPr defaultColWidth="9.140625" defaultRowHeight="11.25" x14ac:dyDescent="0.2"/>
  <cols>
    <col min="1" max="1" width="1.7109375" style="1" customWidth="1"/>
    <col min="2" max="2" width="29.28515625" style="1" customWidth="1"/>
    <col min="3" max="3" width="12.140625" style="2" customWidth="1"/>
    <col min="4" max="4" width="11.140625" style="2" customWidth="1"/>
    <col min="5" max="6" width="11" style="2" customWidth="1"/>
    <col min="7" max="8" width="11.140625" style="2" customWidth="1"/>
    <col min="9" max="9" width="11" style="2" customWidth="1"/>
    <col min="10" max="11" width="11.140625" style="2" customWidth="1"/>
    <col min="12" max="16" width="11.28515625" style="2" bestFit="1" customWidth="1"/>
    <col min="17" max="31" width="12.28515625" style="2" bestFit="1" customWidth="1"/>
    <col min="32" max="33" width="13.140625" style="2" bestFit="1" customWidth="1"/>
    <col min="34" max="16384" width="9.140625" style="1"/>
  </cols>
  <sheetData>
    <row r="1" spans="1:33" s="3" customFormat="1" ht="15.75" thickBot="1" x14ac:dyDescent="0.3">
      <c r="B1" s="4" t="s">
        <v>0</v>
      </c>
      <c r="C1" s="5">
        <v>1</v>
      </c>
      <c r="D1" s="6">
        <v>2</v>
      </c>
      <c r="E1" s="6">
        <v>3</v>
      </c>
      <c r="F1" s="6">
        <v>4</v>
      </c>
      <c r="G1" s="6">
        <v>5</v>
      </c>
      <c r="H1" s="6">
        <v>6</v>
      </c>
      <c r="I1" s="6">
        <v>7</v>
      </c>
      <c r="J1" s="6">
        <v>8</v>
      </c>
      <c r="K1" s="6">
        <v>9</v>
      </c>
      <c r="L1" s="6">
        <v>10</v>
      </c>
      <c r="M1" s="6">
        <v>11</v>
      </c>
      <c r="N1" s="6">
        <v>12</v>
      </c>
      <c r="O1" s="6">
        <v>13</v>
      </c>
      <c r="P1" s="6">
        <v>14</v>
      </c>
      <c r="Q1" s="6">
        <v>15</v>
      </c>
      <c r="R1" s="6">
        <v>16</v>
      </c>
      <c r="S1" s="6">
        <v>17</v>
      </c>
      <c r="T1" s="6">
        <v>18</v>
      </c>
      <c r="U1" s="6">
        <v>19</v>
      </c>
      <c r="V1" s="6">
        <v>20</v>
      </c>
      <c r="W1" s="6">
        <v>21</v>
      </c>
      <c r="X1" s="6">
        <v>22</v>
      </c>
      <c r="Y1" s="6">
        <v>23</v>
      </c>
      <c r="Z1" s="6">
        <v>24</v>
      </c>
      <c r="AA1" s="6">
        <v>25</v>
      </c>
      <c r="AB1" s="6">
        <v>26</v>
      </c>
      <c r="AC1" s="6">
        <v>27</v>
      </c>
      <c r="AD1" s="6">
        <v>28</v>
      </c>
      <c r="AE1" s="6">
        <v>29</v>
      </c>
      <c r="AF1" s="6">
        <v>30</v>
      </c>
      <c r="AG1" s="6">
        <v>31</v>
      </c>
    </row>
    <row r="2" spans="1:33" s="7" customFormat="1" ht="15.75" thickBot="1" x14ac:dyDescent="0.3">
      <c r="B2" s="8" t="s">
        <v>4</v>
      </c>
      <c r="C2" s="9">
        <v>100000</v>
      </c>
      <c r="D2" s="10">
        <f>C13</f>
        <v>93696</v>
      </c>
      <c r="E2" s="11">
        <f t="shared" ref="E2:T2" si="0">D13</f>
        <v>87330.536000000007</v>
      </c>
      <c r="F2" s="11">
        <f t="shared" si="0"/>
        <v>81754.481452000007</v>
      </c>
      <c r="G2" s="11">
        <f t="shared" si="0"/>
        <v>76601.097969752009</v>
      </c>
      <c r="H2" s="11">
        <f t="shared" si="0"/>
        <v>71811.633653768949</v>
      </c>
      <c r="I2" s="11">
        <f t="shared" si="0"/>
        <v>67333.28736626594</v>
      </c>
      <c r="J2" s="11">
        <f t="shared" si="0"/>
        <v>63117.951941431034</v>
      </c>
      <c r="K2" s="11">
        <f t="shared" si="0"/>
        <v>58710.818754766151</v>
      </c>
      <c r="L2" s="11">
        <f t="shared" si="0"/>
        <v>54103.161008108007</v>
      </c>
      <c r="M2" s="11">
        <f t="shared" si="0"/>
        <v>49285.854833976926</v>
      </c>
      <c r="N2" s="11">
        <f t="shared" si="0"/>
        <v>44249.361228922877</v>
      </c>
      <c r="O2" s="11">
        <f t="shared" si="0"/>
        <v>38983.707164838866</v>
      </c>
      <c r="P2" s="11">
        <f t="shared" si="0"/>
        <v>33731.859937410489</v>
      </c>
      <c r="Q2" s="11">
        <f t="shared" si="0"/>
        <v>28206.916654155837</v>
      </c>
      <c r="R2" s="11">
        <f t="shared" si="0"/>
        <v>22394.67632017194</v>
      </c>
      <c r="S2" s="11">
        <f t="shared" si="0"/>
        <v>16280.199488820883</v>
      </c>
      <c r="T2" s="11">
        <f t="shared" si="0"/>
        <v>9953.5911589169045</v>
      </c>
      <c r="U2" s="11">
        <f t="shared" ref="U2" si="1">T13</f>
        <v>3256.876241713544</v>
      </c>
      <c r="V2" s="11">
        <f t="shared" ref="V2" si="2">U13</f>
        <v>-3831.5964981462139</v>
      </c>
      <c r="W2" s="11">
        <f t="shared" ref="W2" si="3">V13</f>
        <v>-11334.744893287767</v>
      </c>
      <c r="X2" s="11">
        <f t="shared" ref="X2" si="4">W13</f>
        <v>-19276.827469545104</v>
      </c>
      <c r="Y2" s="11">
        <f t="shared" ref="Y2" si="5">X13</f>
        <v>-27683.521876513492</v>
      </c>
      <c r="Z2" s="11">
        <f t="shared" ref="Z2" si="6">Y13</f>
        <v>-36582.007906289531</v>
      </c>
      <c r="AA2" s="11">
        <f t="shared" ref="AA2" si="7">Z13</f>
        <v>-46001.055368807472</v>
      </c>
      <c r="AB2" s="11">
        <f t="shared" ref="AB2" si="8">AA13</f>
        <v>-55971.11710788271</v>
      </c>
      <c r="AC2" s="11">
        <f t="shared" ref="AC2" si="9">AB13</f>
        <v>-65432.990675090135</v>
      </c>
      <c r="AD2" s="11">
        <f t="shared" ref="AD2" si="10">AC13</f>
        <v>-75263.877311418648</v>
      </c>
      <c r="AE2" s="11">
        <f t="shared" ref="AE2" si="11">AD13</f>
        <v>-85478.168526563983</v>
      </c>
      <c r="AF2" s="11">
        <f t="shared" ref="AF2" si="12">AE13</f>
        <v>-96090.817099099979</v>
      </c>
      <c r="AG2" s="11">
        <f t="shared" ref="AG2" si="13">AF13</f>
        <v>-107117.35896596489</v>
      </c>
    </row>
    <row r="3" spans="1:33" s="12" customFormat="1" ht="15.75" thickBot="1" x14ac:dyDescent="0.3">
      <c r="B3" s="13" t="s">
        <v>5</v>
      </c>
      <c r="C3" s="14">
        <v>1.4999999999999999E-2</v>
      </c>
      <c r="D3" s="14">
        <v>1.4999999999999999E-2</v>
      </c>
      <c r="E3" s="14">
        <v>0.03</v>
      </c>
      <c r="F3" s="14">
        <v>0.04</v>
      </c>
      <c r="G3" s="14">
        <v>0.05</v>
      </c>
      <c r="H3" s="14">
        <v>0.06</v>
      </c>
      <c r="I3" s="14">
        <v>7.0000000000000007E-2</v>
      </c>
      <c r="J3" s="14">
        <v>7.0000000000000007E-2</v>
      </c>
      <c r="K3" s="14">
        <v>7.0000000000000007E-2</v>
      </c>
      <c r="L3" s="14">
        <v>7.0000000000000007E-2</v>
      </c>
      <c r="M3" s="14">
        <v>7.0000000000000007E-2</v>
      </c>
      <c r="N3" s="14">
        <v>7.0000000000000007E-2</v>
      </c>
      <c r="O3" s="14">
        <v>0.08</v>
      </c>
      <c r="P3" s="14">
        <v>0.08</v>
      </c>
      <c r="Q3" s="14">
        <v>0.08</v>
      </c>
      <c r="R3" s="14">
        <v>0.08</v>
      </c>
      <c r="S3" s="14">
        <v>0.09</v>
      </c>
      <c r="T3" s="14">
        <v>0.09</v>
      </c>
      <c r="U3" s="14">
        <v>0.09</v>
      </c>
      <c r="V3" s="14">
        <v>0.09</v>
      </c>
      <c r="W3" s="14">
        <v>0.09</v>
      </c>
      <c r="X3" s="14">
        <v>0.09</v>
      </c>
      <c r="Y3" s="14">
        <v>0.09</v>
      </c>
      <c r="Z3" s="14">
        <v>0.09</v>
      </c>
      <c r="AA3" s="14">
        <v>0.09</v>
      </c>
      <c r="AB3" s="14">
        <v>0.06</v>
      </c>
      <c r="AC3" s="14">
        <v>0.06</v>
      </c>
      <c r="AD3" s="14">
        <v>0.06</v>
      </c>
      <c r="AE3" s="14">
        <v>0.06</v>
      </c>
      <c r="AF3" s="14">
        <v>0.06</v>
      </c>
      <c r="AG3" s="14">
        <v>0.06</v>
      </c>
    </row>
    <row r="4" spans="1:33" s="7" customFormat="1" ht="15.75" thickBot="1" x14ac:dyDescent="0.3">
      <c r="B4" s="15" t="s">
        <v>1</v>
      </c>
      <c r="C4" s="16">
        <f t="shared" ref="C4:AA4" si="14">C2+(C2*C3)</f>
        <v>101500</v>
      </c>
      <c r="D4" s="17">
        <f t="shared" si="14"/>
        <v>95101.440000000002</v>
      </c>
      <c r="E4" s="18">
        <f t="shared" si="14"/>
        <v>89950.452080000003</v>
      </c>
      <c r="F4" s="18">
        <f t="shared" si="14"/>
        <v>85024.660710080003</v>
      </c>
      <c r="G4" s="18">
        <f t="shared" si="14"/>
        <v>80431.152868239617</v>
      </c>
      <c r="H4" s="18">
        <f t="shared" si="14"/>
        <v>76120.331672995089</v>
      </c>
      <c r="I4" s="18">
        <f t="shared" si="14"/>
        <v>72046.617481904555</v>
      </c>
      <c r="J4" s="18">
        <f t="shared" si="14"/>
        <v>67536.208577331214</v>
      </c>
      <c r="K4" s="18">
        <f t="shared" si="14"/>
        <v>62820.576067599781</v>
      </c>
      <c r="L4" s="18">
        <f t="shared" si="14"/>
        <v>57890.38227867557</v>
      </c>
      <c r="M4" s="18">
        <f t="shared" si="14"/>
        <v>52735.86467235531</v>
      </c>
      <c r="N4" s="18">
        <f t="shared" si="14"/>
        <v>47346.816514947481</v>
      </c>
      <c r="O4" s="18">
        <f t="shared" si="14"/>
        <v>42102.403738025976</v>
      </c>
      <c r="P4" s="18">
        <f t="shared" si="14"/>
        <v>36430.408732403332</v>
      </c>
      <c r="Q4" s="18">
        <f t="shared" si="14"/>
        <v>30463.469986488304</v>
      </c>
      <c r="R4" s="18">
        <f t="shared" si="14"/>
        <v>24186.250425785696</v>
      </c>
      <c r="S4" s="18">
        <f t="shared" si="14"/>
        <v>17745.417442814763</v>
      </c>
      <c r="T4" s="18">
        <f t="shared" si="14"/>
        <v>10849.414363219426</v>
      </c>
      <c r="U4" s="18">
        <f t="shared" si="14"/>
        <v>3549.9951034677629</v>
      </c>
      <c r="V4" s="18">
        <f t="shared" si="14"/>
        <v>-4176.4401829793733</v>
      </c>
      <c r="W4" s="18">
        <f t="shared" si="14"/>
        <v>-12354.871933683666</v>
      </c>
      <c r="X4" s="18">
        <f t="shared" si="14"/>
        <v>-21011.741941804165</v>
      </c>
      <c r="Y4" s="18">
        <f t="shared" si="14"/>
        <v>-30175.038845399707</v>
      </c>
      <c r="Z4" s="18">
        <f t="shared" si="14"/>
        <v>-39874.388617855591</v>
      </c>
      <c r="AA4" s="18">
        <f t="shared" si="14"/>
        <v>-50141.150352000142</v>
      </c>
      <c r="AB4" s="18">
        <f t="shared" ref="AB4:AG4" si="15">AB2+(AB2*AB3)</f>
        <v>-59329.384134355671</v>
      </c>
      <c r="AC4" s="18">
        <f t="shared" si="15"/>
        <v>-69358.970115595541</v>
      </c>
      <c r="AD4" s="18">
        <f t="shared" si="15"/>
        <v>-79779.709950103774</v>
      </c>
      <c r="AE4" s="18">
        <f t="shared" si="15"/>
        <v>-90606.858638157821</v>
      </c>
      <c r="AF4" s="18">
        <f t="shared" si="15"/>
        <v>-101856.26612504598</v>
      </c>
      <c r="AG4" s="18">
        <f t="shared" si="15"/>
        <v>-113544.40050392278</v>
      </c>
    </row>
    <row r="5" spans="1:33" s="7" customFormat="1" ht="15.75" thickBot="1" x14ac:dyDescent="0.3">
      <c r="B5" s="19" t="s">
        <v>3</v>
      </c>
      <c r="C5" s="20">
        <v>0.35</v>
      </c>
      <c r="D5" s="20">
        <v>0.35</v>
      </c>
      <c r="E5" s="20">
        <v>0.35</v>
      </c>
      <c r="F5" s="20">
        <v>0.35</v>
      </c>
      <c r="G5" s="20">
        <v>0.35</v>
      </c>
      <c r="H5" s="20">
        <v>0.35</v>
      </c>
      <c r="I5" s="20">
        <v>0.35</v>
      </c>
      <c r="J5" s="20">
        <v>0.35</v>
      </c>
      <c r="K5" s="20">
        <v>0.35</v>
      </c>
      <c r="L5" s="20">
        <v>0.35</v>
      </c>
      <c r="M5" s="20">
        <v>0.35</v>
      </c>
      <c r="N5" s="20">
        <v>0.35</v>
      </c>
      <c r="O5" s="20">
        <v>0.35</v>
      </c>
      <c r="P5" s="20">
        <v>0.35</v>
      </c>
      <c r="Q5" s="20">
        <v>0.35</v>
      </c>
      <c r="R5" s="20">
        <v>0.35</v>
      </c>
      <c r="S5" s="20">
        <v>0.35</v>
      </c>
      <c r="T5" s="20">
        <v>0.35</v>
      </c>
      <c r="U5" s="20">
        <v>0.35</v>
      </c>
      <c r="V5" s="20">
        <v>0.35</v>
      </c>
      <c r="W5" s="20">
        <v>0.35</v>
      </c>
      <c r="X5" s="20">
        <v>0.35</v>
      </c>
      <c r="Y5" s="20">
        <v>0.35</v>
      </c>
      <c r="Z5" s="20">
        <v>0.35</v>
      </c>
      <c r="AA5" s="20">
        <v>0.35</v>
      </c>
      <c r="AB5" s="20">
        <v>0.35</v>
      </c>
      <c r="AC5" s="20">
        <v>0.35</v>
      </c>
      <c r="AD5" s="20">
        <v>0.35</v>
      </c>
      <c r="AE5" s="20">
        <v>0.35</v>
      </c>
      <c r="AF5" s="20">
        <v>0.35</v>
      </c>
      <c r="AG5" s="20">
        <v>0.35</v>
      </c>
    </row>
    <row r="6" spans="1:33" s="7" customFormat="1" ht="15" x14ac:dyDescent="0.25">
      <c r="B6" s="21" t="s">
        <v>2</v>
      </c>
      <c r="C6" s="22">
        <f t="shared" ref="C6:AA6" si="16">(C4-C2)*C5</f>
        <v>525</v>
      </c>
      <c r="D6" s="23">
        <f t="shared" si="16"/>
        <v>491.90400000000079</v>
      </c>
      <c r="E6" s="23">
        <f t="shared" si="16"/>
        <v>916.97062799999833</v>
      </c>
      <c r="F6" s="23">
        <f t="shared" si="16"/>
        <v>1144.5627403279984</v>
      </c>
      <c r="G6" s="23">
        <f t="shared" si="16"/>
        <v>1340.5192144706625</v>
      </c>
      <c r="H6" s="23">
        <f t="shared" si="16"/>
        <v>1508.044306729149</v>
      </c>
      <c r="I6" s="23">
        <f t="shared" si="16"/>
        <v>1649.6655404735152</v>
      </c>
      <c r="J6" s="23">
        <f t="shared" si="16"/>
        <v>1546.3898225650628</v>
      </c>
      <c r="K6" s="23">
        <f t="shared" si="16"/>
        <v>1438.4150594917703</v>
      </c>
      <c r="L6" s="23">
        <f t="shared" si="16"/>
        <v>1325.5274446986468</v>
      </c>
      <c r="M6" s="23">
        <f t="shared" si="16"/>
        <v>1207.5034434324343</v>
      </c>
      <c r="N6" s="23">
        <f t="shared" si="16"/>
        <v>1084.1093501086114</v>
      </c>
      <c r="O6" s="23">
        <f t="shared" si="16"/>
        <v>1091.5438006154882</v>
      </c>
      <c r="P6" s="23">
        <f t="shared" si="16"/>
        <v>944.49207824749499</v>
      </c>
      <c r="Q6" s="23">
        <f t="shared" si="16"/>
        <v>789.79366631636344</v>
      </c>
      <c r="R6" s="23">
        <f t="shared" si="16"/>
        <v>627.05093696481447</v>
      </c>
      <c r="S6" s="23">
        <f t="shared" si="16"/>
        <v>512.82628389785816</v>
      </c>
      <c r="T6" s="23">
        <f t="shared" si="16"/>
        <v>313.5381215058826</v>
      </c>
      <c r="U6" s="23">
        <f t="shared" si="16"/>
        <v>102.59160161397659</v>
      </c>
      <c r="V6" s="23">
        <f t="shared" si="16"/>
        <v>-120.69528969160578</v>
      </c>
      <c r="W6" s="23">
        <f t="shared" si="16"/>
        <v>-357.04446413856454</v>
      </c>
      <c r="X6" s="23">
        <f t="shared" si="16"/>
        <v>-607.2200652906713</v>
      </c>
      <c r="Y6" s="23">
        <f t="shared" si="16"/>
        <v>-872.03093911017527</v>
      </c>
      <c r="Z6" s="23">
        <f t="shared" si="16"/>
        <v>-1152.3332490481209</v>
      </c>
      <c r="AA6" s="23">
        <f t="shared" si="16"/>
        <v>-1449.0332441174344</v>
      </c>
      <c r="AB6" s="23">
        <f t="shared" ref="AB6:AG6" si="17">(AB4-AB2)*AB5</f>
        <v>-1175.393459265536</v>
      </c>
      <c r="AC6" s="23">
        <f t="shared" si="17"/>
        <v>-1374.0928041768918</v>
      </c>
      <c r="AD6" s="23">
        <f t="shared" si="17"/>
        <v>-1580.5414235397939</v>
      </c>
      <c r="AE6" s="23">
        <f t="shared" si="17"/>
        <v>-1795.0415390578432</v>
      </c>
      <c r="AF6" s="23">
        <f t="shared" si="17"/>
        <v>-2017.9071590810997</v>
      </c>
      <c r="AG6" s="23">
        <f t="shared" si="17"/>
        <v>-2249.4645382852618</v>
      </c>
    </row>
    <row r="7" spans="1:33" s="7" customFormat="1" ht="15.75" thickBot="1" x14ac:dyDescent="0.3">
      <c r="B7" s="21" t="s">
        <v>6</v>
      </c>
      <c r="C7" s="24">
        <f>C4-C6</f>
        <v>100975</v>
      </c>
      <c r="D7" s="25">
        <f t="shared" ref="D7:X7" si="18">D4-D6</f>
        <v>94609.536000000007</v>
      </c>
      <c r="E7" s="25">
        <f t="shared" si="18"/>
        <v>89033.481452000007</v>
      </c>
      <c r="F7" s="25">
        <f t="shared" si="18"/>
        <v>83880.097969752009</v>
      </c>
      <c r="G7" s="25">
        <f t="shared" si="18"/>
        <v>79090.633653768949</v>
      </c>
      <c r="H7" s="25">
        <f t="shared" si="18"/>
        <v>74612.28736626594</v>
      </c>
      <c r="I7" s="25">
        <f t="shared" si="18"/>
        <v>70396.951941431034</v>
      </c>
      <c r="J7" s="25">
        <f t="shared" si="18"/>
        <v>65989.818754766151</v>
      </c>
      <c r="K7" s="25">
        <f t="shared" si="18"/>
        <v>61382.161008108007</v>
      </c>
      <c r="L7" s="25">
        <f t="shared" si="18"/>
        <v>56564.854833976926</v>
      </c>
      <c r="M7" s="25">
        <f t="shared" si="18"/>
        <v>51528.361228922877</v>
      </c>
      <c r="N7" s="25">
        <f t="shared" si="18"/>
        <v>46262.707164838866</v>
      </c>
      <c r="O7" s="25">
        <f t="shared" si="18"/>
        <v>41010.859937410489</v>
      </c>
      <c r="P7" s="25">
        <f t="shared" si="18"/>
        <v>35485.916654155837</v>
      </c>
      <c r="Q7" s="25">
        <f t="shared" si="18"/>
        <v>29673.67632017194</v>
      </c>
      <c r="R7" s="25">
        <f t="shared" si="18"/>
        <v>23559.199488820883</v>
      </c>
      <c r="S7" s="25">
        <f t="shared" si="18"/>
        <v>17232.591158916905</v>
      </c>
      <c r="T7" s="25">
        <f t="shared" si="18"/>
        <v>10535.876241713544</v>
      </c>
      <c r="U7" s="25">
        <f t="shared" si="18"/>
        <v>3447.4035018537861</v>
      </c>
      <c r="V7" s="25">
        <f t="shared" si="18"/>
        <v>-4055.7448932877674</v>
      </c>
      <c r="W7" s="25">
        <f t="shared" si="18"/>
        <v>-11997.827469545102</v>
      </c>
      <c r="X7" s="25">
        <f t="shared" si="18"/>
        <v>-20404.521876513492</v>
      </c>
      <c r="Y7" s="25">
        <f t="shared" ref="Y7:AA7" si="19">Y4-Y6</f>
        <v>-29303.007906289531</v>
      </c>
      <c r="Z7" s="25">
        <f t="shared" si="19"/>
        <v>-38722.055368807472</v>
      </c>
      <c r="AA7" s="25">
        <f t="shared" si="19"/>
        <v>-48692.11710788271</v>
      </c>
      <c r="AB7" s="25">
        <f t="shared" ref="AB7:AG7" si="20">AB4-AB6</f>
        <v>-58153.990675090135</v>
      </c>
      <c r="AC7" s="25">
        <f t="shared" si="20"/>
        <v>-67984.877311418648</v>
      </c>
      <c r="AD7" s="25">
        <f t="shared" si="20"/>
        <v>-78199.168526563983</v>
      </c>
      <c r="AE7" s="25">
        <f t="shared" si="20"/>
        <v>-88811.817099099979</v>
      </c>
      <c r="AF7" s="25">
        <f t="shared" si="20"/>
        <v>-99838.358965964886</v>
      </c>
      <c r="AG7" s="25">
        <f t="shared" si="20"/>
        <v>-111294.93596563752</v>
      </c>
    </row>
    <row r="8" spans="1:33" s="7" customFormat="1" ht="18" customHeight="1" thickBot="1" x14ac:dyDescent="0.3">
      <c r="B8" s="19" t="s">
        <v>10</v>
      </c>
      <c r="C8" s="26">
        <v>7279</v>
      </c>
      <c r="D8" s="27">
        <f>C8</f>
        <v>7279</v>
      </c>
      <c r="E8" s="25">
        <f t="shared" ref="E8:T8" si="21">D8</f>
        <v>7279</v>
      </c>
      <c r="F8" s="25">
        <f t="shared" si="21"/>
        <v>7279</v>
      </c>
      <c r="G8" s="25">
        <f t="shared" si="21"/>
        <v>7279</v>
      </c>
      <c r="H8" s="25">
        <f t="shared" si="21"/>
        <v>7279</v>
      </c>
      <c r="I8" s="25">
        <f t="shared" si="21"/>
        <v>7279</v>
      </c>
      <c r="J8" s="25">
        <f t="shared" si="21"/>
        <v>7279</v>
      </c>
      <c r="K8" s="25">
        <f t="shared" si="21"/>
        <v>7279</v>
      </c>
      <c r="L8" s="25">
        <f t="shared" si="21"/>
        <v>7279</v>
      </c>
      <c r="M8" s="25">
        <f t="shared" si="21"/>
        <v>7279</v>
      </c>
      <c r="N8" s="25">
        <f t="shared" si="21"/>
        <v>7279</v>
      </c>
      <c r="O8" s="25">
        <f t="shared" si="21"/>
        <v>7279</v>
      </c>
      <c r="P8" s="25">
        <f t="shared" si="21"/>
        <v>7279</v>
      </c>
      <c r="Q8" s="25">
        <f t="shared" si="21"/>
        <v>7279</v>
      </c>
      <c r="R8" s="25">
        <f t="shared" si="21"/>
        <v>7279</v>
      </c>
      <c r="S8" s="25">
        <f t="shared" si="21"/>
        <v>7279</v>
      </c>
      <c r="T8" s="25">
        <f t="shared" si="21"/>
        <v>7279</v>
      </c>
      <c r="U8" s="25">
        <f t="shared" ref="U8" si="22">T8</f>
        <v>7279</v>
      </c>
      <c r="V8" s="25">
        <f t="shared" ref="V8" si="23">U8</f>
        <v>7279</v>
      </c>
      <c r="W8" s="25">
        <f t="shared" ref="W8" si="24">V8</f>
        <v>7279</v>
      </c>
      <c r="X8" s="25">
        <f t="shared" ref="X8" si="25">W8</f>
        <v>7279</v>
      </c>
      <c r="Y8" s="25">
        <f t="shared" ref="Y8" si="26">X8</f>
        <v>7279</v>
      </c>
      <c r="Z8" s="25">
        <f t="shared" ref="Z8" si="27">Y8</f>
        <v>7279</v>
      </c>
      <c r="AA8" s="25">
        <f t="shared" ref="AA8" si="28">Z8</f>
        <v>7279</v>
      </c>
      <c r="AB8" s="25">
        <f t="shared" ref="AB8" si="29">AA8</f>
        <v>7279</v>
      </c>
      <c r="AC8" s="25">
        <f t="shared" ref="AC8" si="30">AB8</f>
        <v>7279</v>
      </c>
      <c r="AD8" s="25">
        <f t="shared" ref="AD8" si="31">AC8</f>
        <v>7279</v>
      </c>
      <c r="AE8" s="25">
        <f t="shared" ref="AE8" si="32">AD8</f>
        <v>7279</v>
      </c>
      <c r="AF8" s="25">
        <f t="shared" ref="AF8" si="33">AE8</f>
        <v>7279</v>
      </c>
      <c r="AG8" s="25">
        <f t="shared" ref="AG8" si="34">AF8</f>
        <v>7279</v>
      </c>
    </row>
    <row r="9" spans="1:33" s="7" customFormat="1" ht="25.5" customHeight="1" thickBot="1" x14ac:dyDescent="0.3">
      <c r="B9" s="40" t="s">
        <v>11</v>
      </c>
      <c r="C9" s="26">
        <v>1219</v>
      </c>
      <c r="D9" s="28">
        <v>1219</v>
      </c>
      <c r="E9" s="29">
        <v>1219</v>
      </c>
      <c r="F9" s="29">
        <v>1219</v>
      </c>
      <c r="G9" s="29">
        <v>1219</v>
      </c>
      <c r="H9" s="29">
        <v>1219</v>
      </c>
      <c r="I9" s="29">
        <v>1219</v>
      </c>
      <c r="J9" s="29">
        <v>1219</v>
      </c>
      <c r="K9" s="29">
        <v>1219</v>
      </c>
      <c r="L9" s="29">
        <v>1219</v>
      </c>
      <c r="M9" s="29">
        <v>1219</v>
      </c>
      <c r="N9" s="29">
        <v>1219</v>
      </c>
      <c r="O9" s="29">
        <v>1219</v>
      </c>
      <c r="P9" s="29">
        <v>1219</v>
      </c>
      <c r="Q9" s="29">
        <v>1219</v>
      </c>
      <c r="R9" s="29">
        <v>1219</v>
      </c>
      <c r="S9" s="29">
        <v>1219</v>
      </c>
      <c r="T9" s="29">
        <v>1219</v>
      </c>
      <c r="U9" s="29">
        <v>1219</v>
      </c>
      <c r="V9" s="29">
        <v>1219</v>
      </c>
      <c r="W9" s="29">
        <v>1219</v>
      </c>
      <c r="X9" s="29">
        <v>1219</v>
      </c>
      <c r="Y9" s="29">
        <v>1219</v>
      </c>
      <c r="Z9" s="29">
        <v>1219</v>
      </c>
      <c r="AA9" s="29">
        <v>1219</v>
      </c>
      <c r="AB9" s="29">
        <v>1219</v>
      </c>
      <c r="AC9" s="29">
        <v>1219</v>
      </c>
      <c r="AD9" s="29">
        <v>1219</v>
      </c>
      <c r="AE9" s="29">
        <v>1219</v>
      </c>
      <c r="AF9" s="29">
        <v>1219</v>
      </c>
      <c r="AG9" s="29">
        <v>1219</v>
      </c>
    </row>
    <row r="10" spans="1:33" s="7" customFormat="1" ht="15" customHeight="1" x14ac:dyDescent="0.25">
      <c r="B10" s="30" t="s">
        <v>7</v>
      </c>
      <c r="C10" s="31">
        <f>C8-(C9*C5)</f>
        <v>6852.35</v>
      </c>
      <c r="D10" s="29">
        <f>D8-(D9*D5)</f>
        <v>6852.35</v>
      </c>
      <c r="E10" s="29">
        <f t="shared" ref="E10:T10" si="35">E8-(E9*E5)</f>
        <v>6852.35</v>
      </c>
      <c r="F10" s="29">
        <f t="shared" si="35"/>
        <v>6852.35</v>
      </c>
      <c r="G10" s="29">
        <f t="shared" si="35"/>
        <v>6852.35</v>
      </c>
      <c r="H10" s="29">
        <f t="shared" si="35"/>
        <v>6852.35</v>
      </c>
      <c r="I10" s="29">
        <f t="shared" si="35"/>
        <v>6852.35</v>
      </c>
      <c r="J10" s="29">
        <f t="shared" si="35"/>
        <v>6852.35</v>
      </c>
      <c r="K10" s="29">
        <f t="shared" si="35"/>
        <v>6852.35</v>
      </c>
      <c r="L10" s="29">
        <f t="shared" si="35"/>
        <v>6852.35</v>
      </c>
      <c r="M10" s="29">
        <f t="shared" si="35"/>
        <v>6852.35</v>
      </c>
      <c r="N10" s="29">
        <f t="shared" si="35"/>
        <v>6852.35</v>
      </c>
      <c r="O10" s="29">
        <f t="shared" si="35"/>
        <v>6852.35</v>
      </c>
      <c r="P10" s="29">
        <f t="shared" si="35"/>
        <v>6852.35</v>
      </c>
      <c r="Q10" s="29">
        <f t="shared" si="35"/>
        <v>6852.35</v>
      </c>
      <c r="R10" s="29">
        <f t="shared" si="35"/>
        <v>6852.35</v>
      </c>
      <c r="S10" s="29">
        <f t="shared" si="35"/>
        <v>6852.35</v>
      </c>
      <c r="T10" s="29">
        <f t="shared" si="35"/>
        <v>6852.35</v>
      </c>
      <c r="U10" s="29">
        <f t="shared" ref="U10" si="36">U8-(U9*U5)</f>
        <v>6852.35</v>
      </c>
      <c r="V10" s="29">
        <f t="shared" ref="V10" si="37">V8-(V9*V5)</f>
        <v>6852.35</v>
      </c>
      <c r="W10" s="29">
        <f t="shared" ref="W10" si="38">W8-(W9*W5)</f>
        <v>6852.35</v>
      </c>
      <c r="X10" s="29">
        <f t="shared" ref="X10" si="39">X8-(X9*X5)</f>
        <v>6852.35</v>
      </c>
      <c r="Y10" s="29">
        <f t="shared" ref="Y10" si="40">Y8-(Y9*Y5)</f>
        <v>6852.35</v>
      </c>
      <c r="Z10" s="29">
        <f t="shared" ref="Z10" si="41">Z8-(Z9*Z5)</f>
        <v>6852.35</v>
      </c>
      <c r="AA10" s="29">
        <f t="shared" ref="AA10" si="42">AA8-(AA9*AA5)</f>
        <v>6852.35</v>
      </c>
      <c r="AB10" s="29">
        <f t="shared" ref="AB10" si="43">AB8-(AB9*AB5)</f>
        <v>6852.35</v>
      </c>
      <c r="AC10" s="29">
        <f t="shared" ref="AC10" si="44">AC8-(AC9*AC5)</f>
        <v>6852.35</v>
      </c>
      <c r="AD10" s="29">
        <f t="shared" ref="AD10" si="45">AD8-(AD9*AD5)</f>
        <v>6852.35</v>
      </c>
      <c r="AE10" s="29">
        <f t="shared" ref="AE10" si="46">AE8-(AE9*AE5)</f>
        <v>6852.35</v>
      </c>
      <c r="AF10" s="29">
        <f t="shared" ref="AF10" si="47">AF8-(AF9*AF5)</f>
        <v>6852.35</v>
      </c>
      <c r="AG10" s="29">
        <f t="shared" ref="AG10" si="48">AG8-(AG9*AG5)</f>
        <v>6852.35</v>
      </c>
    </row>
    <row r="11" spans="1:33" s="7" customFormat="1" ht="4.5" customHeight="1" x14ac:dyDescent="0.25">
      <c r="A11" s="32"/>
      <c r="B11" s="33"/>
      <c r="C11" s="34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</row>
    <row r="12" spans="1:33" s="7" customFormat="1" ht="26.25" customHeight="1" x14ac:dyDescent="0.25">
      <c r="B12" s="39" t="s">
        <v>9</v>
      </c>
      <c r="C12" s="36">
        <f>C10</f>
        <v>6852.35</v>
      </c>
      <c r="D12" s="25">
        <f>C12+$C$12</f>
        <v>13704.7</v>
      </c>
      <c r="E12" s="25">
        <f t="shared" ref="E12:AG12" si="49">D12+$C$12</f>
        <v>20557.050000000003</v>
      </c>
      <c r="F12" s="25">
        <f t="shared" si="49"/>
        <v>27409.4</v>
      </c>
      <c r="G12" s="25">
        <f t="shared" si="49"/>
        <v>34261.75</v>
      </c>
      <c r="H12" s="25">
        <f t="shared" si="49"/>
        <v>41114.1</v>
      </c>
      <c r="I12" s="25">
        <f t="shared" si="49"/>
        <v>47966.45</v>
      </c>
      <c r="J12" s="25">
        <f t="shared" si="49"/>
        <v>54818.799999999996</v>
      </c>
      <c r="K12" s="25">
        <f t="shared" si="49"/>
        <v>61671.149999999994</v>
      </c>
      <c r="L12" s="25">
        <f t="shared" si="49"/>
        <v>68523.5</v>
      </c>
      <c r="M12" s="25">
        <f t="shared" si="49"/>
        <v>75375.850000000006</v>
      </c>
      <c r="N12" s="25">
        <f t="shared" si="49"/>
        <v>82228.200000000012</v>
      </c>
      <c r="O12" s="25">
        <f t="shared" si="49"/>
        <v>89080.550000000017</v>
      </c>
      <c r="P12" s="25">
        <f t="shared" si="49"/>
        <v>95932.900000000023</v>
      </c>
      <c r="Q12" s="25">
        <f t="shared" si="49"/>
        <v>102785.25000000003</v>
      </c>
      <c r="R12" s="25">
        <f t="shared" si="49"/>
        <v>109637.60000000003</v>
      </c>
      <c r="S12" s="25">
        <f t="shared" si="49"/>
        <v>116489.95000000004</v>
      </c>
      <c r="T12" s="25">
        <f t="shared" si="49"/>
        <v>123342.30000000005</v>
      </c>
      <c r="U12" s="25">
        <f t="shared" si="49"/>
        <v>130194.65000000005</v>
      </c>
      <c r="V12" s="25">
        <f t="shared" si="49"/>
        <v>137047.00000000006</v>
      </c>
      <c r="W12" s="25">
        <f t="shared" si="49"/>
        <v>143899.35000000006</v>
      </c>
      <c r="X12" s="25">
        <f t="shared" si="49"/>
        <v>150751.70000000007</v>
      </c>
      <c r="Y12" s="25">
        <f t="shared" si="49"/>
        <v>157604.05000000008</v>
      </c>
      <c r="Z12" s="25">
        <f t="shared" si="49"/>
        <v>164456.40000000008</v>
      </c>
      <c r="AA12" s="25">
        <f t="shared" si="49"/>
        <v>171308.75000000009</v>
      </c>
      <c r="AB12" s="25">
        <f t="shared" si="49"/>
        <v>178161.10000000009</v>
      </c>
      <c r="AC12" s="25">
        <f t="shared" si="49"/>
        <v>185013.4500000001</v>
      </c>
      <c r="AD12" s="25">
        <f t="shared" si="49"/>
        <v>191865.8000000001</v>
      </c>
      <c r="AE12" s="25">
        <f t="shared" si="49"/>
        <v>198718.15000000011</v>
      </c>
      <c r="AF12" s="25">
        <f t="shared" si="49"/>
        <v>205570.50000000012</v>
      </c>
      <c r="AG12" s="25">
        <f t="shared" si="49"/>
        <v>212422.85000000012</v>
      </c>
    </row>
    <row r="13" spans="1:33" s="7" customFormat="1" ht="43.5" customHeight="1" x14ac:dyDescent="0.25">
      <c r="B13" s="37" t="s">
        <v>8</v>
      </c>
      <c r="C13" s="38">
        <f>C7-C8</f>
        <v>93696</v>
      </c>
      <c r="D13" s="25">
        <f t="shared" ref="D13:X13" si="50">D7-D8</f>
        <v>87330.536000000007</v>
      </c>
      <c r="E13" s="25">
        <f t="shared" si="50"/>
        <v>81754.481452000007</v>
      </c>
      <c r="F13" s="25">
        <f t="shared" si="50"/>
        <v>76601.097969752009</v>
      </c>
      <c r="G13" s="25">
        <f t="shared" si="50"/>
        <v>71811.633653768949</v>
      </c>
      <c r="H13" s="25">
        <f t="shared" si="50"/>
        <v>67333.28736626594</v>
      </c>
      <c r="I13" s="25">
        <f t="shared" si="50"/>
        <v>63117.951941431034</v>
      </c>
      <c r="J13" s="25">
        <f t="shared" si="50"/>
        <v>58710.818754766151</v>
      </c>
      <c r="K13" s="25">
        <f t="shared" si="50"/>
        <v>54103.161008108007</v>
      </c>
      <c r="L13" s="25">
        <f t="shared" si="50"/>
        <v>49285.854833976926</v>
      </c>
      <c r="M13" s="25">
        <f t="shared" si="50"/>
        <v>44249.361228922877</v>
      </c>
      <c r="N13" s="25">
        <f t="shared" si="50"/>
        <v>38983.707164838866</v>
      </c>
      <c r="O13" s="25">
        <f t="shared" si="50"/>
        <v>33731.859937410489</v>
      </c>
      <c r="P13" s="25">
        <f t="shared" si="50"/>
        <v>28206.916654155837</v>
      </c>
      <c r="Q13" s="25">
        <f t="shared" si="50"/>
        <v>22394.67632017194</v>
      </c>
      <c r="R13" s="25">
        <f t="shared" si="50"/>
        <v>16280.199488820883</v>
      </c>
      <c r="S13" s="25">
        <f t="shared" si="50"/>
        <v>9953.5911589169045</v>
      </c>
      <c r="T13" s="25">
        <f t="shared" si="50"/>
        <v>3256.876241713544</v>
      </c>
      <c r="U13" s="25">
        <f t="shared" si="50"/>
        <v>-3831.5964981462139</v>
      </c>
      <c r="V13" s="25">
        <f t="shared" si="50"/>
        <v>-11334.744893287767</v>
      </c>
      <c r="W13" s="25">
        <f t="shared" si="50"/>
        <v>-19276.827469545104</v>
      </c>
      <c r="X13" s="25">
        <f t="shared" si="50"/>
        <v>-27683.521876513492</v>
      </c>
      <c r="Y13" s="25">
        <f t="shared" ref="Y13:AA13" si="51">Y7-Y8</f>
        <v>-36582.007906289531</v>
      </c>
      <c r="Z13" s="25">
        <f t="shared" si="51"/>
        <v>-46001.055368807472</v>
      </c>
      <c r="AA13" s="25">
        <f t="shared" si="51"/>
        <v>-55971.11710788271</v>
      </c>
      <c r="AB13" s="25">
        <f t="shared" ref="AB13:AG13" si="52">AB7-AB8</f>
        <v>-65432.990675090135</v>
      </c>
      <c r="AC13" s="25">
        <f t="shared" si="52"/>
        <v>-75263.877311418648</v>
      </c>
      <c r="AD13" s="25">
        <f t="shared" si="52"/>
        <v>-85478.168526563983</v>
      </c>
      <c r="AE13" s="25">
        <f t="shared" si="52"/>
        <v>-96090.817099099979</v>
      </c>
      <c r="AF13" s="25">
        <f t="shared" si="52"/>
        <v>-107117.35896596489</v>
      </c>
      <c r="AG13" s="25">
        <f t="shared" si="52"/>
        <v>-118573.93596563752</v>
      </c>
    </row>
  </sheetData>
  <sheetProtection password="F8D0" sheet="1" objects="1" scenarios="1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Sun Life Financial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Caroline Laflamme</dc:creator>
  <cp:lastModifiedBy>Trustco</cp:lastModifiedBy>
  <dcterms:created xsi:type="dcterms:W3CDTF">2013-06-02T18:30:40Z</dcterms:created>
  <dcterms:modified xsi:type="dcterms:W3CDTF">2014-02-06T14:26:56Z</dcterms:modified>
</cp:coreProperties>
</file>